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<sst xmlns="http://schemas.openxmlformats.org/spreadsheetml/2006/main" count="25" uniqueCount="19">
  <si>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AJAPA</t>
  </si>
  <si>
    <t>år</t>
  </si>
  <si>
    <t>Mmboe</t>
  </si>
  <si>
    <t>brønd1</t>
  </si>
  <si>
    <t>boe/d</t>
  </si>
  <si>
    <t>brønd2</t>
  </si>
  <si>
    <t>i alt boe/d</t>
  </si>
  <si>
    <t>i alt Mboe</t>
  </si>
  <si>
    <t>Mboe</t>
  </si>
  <si>
    <t>oliepris</t>
  </si>
  <si>
    <t>$/boe</t>
  </si>
  <si>
    <t>prod.omk.</t>
  </si>
  <si>
    <t>indtægt pr.boe</t>
  </si>
  <si>
    <t>indtægt pr.år</t>
  </si>
  <si>
    <t>Mio.$</t>
  </si>
  <si>
    <t>netto PEN</t>
  </si>
  <si>
    <t>skatter og royalties</t>
  </si>
  <si>
    <t>efter skat PEN</t>
  </si>
  <si>
    <t>NPV(11) for PEN mio.$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</si>
</sst>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"/>
    <numFmt numFmtId="167" formatCode="GENERAL"/>
    <numFmt numFmtId="168" formatCode="0.0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P9" sqref="P9"/>
    </sheetView>
  </sheetViews>
  <sheetFormatPr defaultColWidth="12.57421875" defaultRowHeight="12.75"/>
  <cols>
    <col min="1" max="1" width="14.00390625" style="0" customWidth="1"/>
    <col min="2" max="2" width="8.00390625" style="0" customWidth="1"/>
    <col min="3" max="11" width="11.57421875" style="0" customWidth="1"/>
    <col min="12" max="12" width="6.7109375" style="0" customWidth="1"/>
    <col min="13" max="13" width="7.00390625" style="0" customWidth="1"/>
    <col min="14" max="16384" width="11.57421875" style="0" customWidth="1"/>
  </cols>
  <sheetData>
    <row r="1" spans="1:15" ht="12.75">
      <c r="A1" s="1" t="s">
        <v>0</v>
      </c>
      <c r="B1" s="2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N1" s="2" t="s">
        <v>2</v>
      </c>
      <c r="O1" s="3">
        <v>0.4</v>
      </c>
    </row>
    <row r="2" spans="1:14" ht="12.75">
      <c r="A2" t="s">
        <v>3</v>
      </c>
      <c r="B2" s="4" t="s">
        <v>4</v>
      </c>
      <c r="C2" s="5">
        <v>2000</v>
      </c>
      <c r="D2" s="5">
        <f>C2*0.9</f>
        <v>1800</v>
      </c>
      <c r="E2" s="5">
        <f>D2*0.9</f>
        <v>1620</v>
      </c>
      <c r="F2" s="5">
        <f>E2*0.9</f>
        <v>1458</v>
      </c>
      <c r="G2" s="5">
        <f>F2*0.9</f>
        <v>1312.2</v>
      </c>
      <c r="H2" s="5">
        <f>G2*0.9</f>
        <v>1180.98</v>
      </c>
      <c r="I2" s="5">
        <f>H2*0.9</f>
        <v>1062.882</v>
      </c>
      <c r="J2" s="5">
        <f>I2*0.9</f>
        <v>956.5938000000001</v>
      </c>
      <c r="K2" s="5">
        <f>J2*0.9</f>
        <v>860.9344200000002</v>
      </c>
      <c r="N2" s="6">
        <f>SUM(C2:M2)*0.000365</f>
        <v>4.4718304303</v>
      </c>
    </row>
    <row r="3" spans="1:14" ht="12.75">
      <c r="A3" t="s">
        <v>5</v>
      </c>
      <c r="B3" s="4" t="s">
        <v>4</v>
      </c>
      <c r="C3" s="5"/>
      <c r="D3" s="5"/>
      <c r="E3" s="5">
        <v>3000</v>
      </c>
      <c r="F3" s="5">
        <f>E3*0.9</f>
        <v>2700</v>
      </c>
      <c r="G3" s="5">
        <f>F3*0.9</f>
        <v>2430</v>
      </c>
      <c r="H3" s="5">
        <f>G3*0.9</f>
        <v>2187</v>
      </c>
      <c r="I3" s="5">
        <f>H3*0.9</f>
        <v>1968.3</v>
      </c>
      <c r="J3" s="5">
        <f>I3*0.9</f>
        <v>1771.47</v>
      </c>
      <c r="K3" s="5">
        <f>J3*0.9</f>
        <v>1594.323</v>
      </c>
      <c r="N3" s="6">
        <f>SUM(C3:M3)*0.000365</f>
        <v>5.712648945</v>
      </c>
    </row>
    <row r="4" spans="1:15" ht="12.75">
      <c r="A4" t="s">
        <v>6</v>
      </c>
      <c r="B4" s="4" t="s">
        <v>4</v>
      </c>
      <c r="C4" s="5">
        <f>SUM(C2:C3)</f>
        <v>2000</v>
      </c>
      <c r="D4" s="5">
        <f>SUM(D2:D3)</f>
        <v>1800</v>
      </c>
      <c r="E4" s="5">
        <f>SUM(E2:E3)</f>
        <v>4620</v>
      </c>
      <c r="F4" s="5">
        <f>SUM(F2:F3)</f>
        <v>4158</v>
      </c>
      <c r="G4" s="5">
        <f>SUM(G2:G3)</f>
        <v>3742.2</v>
      </c>
      <c r="H4" s="5">
        <f>SUM(H2:H3)</f>
        <v>3367.98</v>
      </c>
      <c r="I4" s="5">
        <f>SUM(I2:I3)</f>
        <v>3031.182</v>
      </c>
      <c r="J4" s="5">
        <f>SUM(J2:J3)</f>
        <v>2728.0638</v>
      </c>
      <c r="K4" s="5">
        <f>SUM(K2:K3)</f>
        <v>2455.2574200000004</v>
      </c>
      <c r="N4" s="6">
        <f>SUM(N2:N3)</f>
        <v>10.1844793753</v>
      </c>
      <c r="O4" s="6">
        <f>N4*0.4</f>
        <v>4.073791750120001</v>
      </c>
    </row>
    <row r="5" spans="1:11" ht="12.75">
      <c r="A5" t="s">
        <v>7</v>
      </c>
      <c r="B5" s="4" t="s">
        <v>8</v>
      </c>
      <c r="C5" s="5">
        <f>C4*0.365</f>
        <v>730</v>
      </c>
      <c r="D5" s="5">
        <f>D4*0.365</f>
        <v>657</v>
      </c>
      <c r="E5" s="5">
        <f>E4*0.365</f>
        <v>1686.3</v>
      </c>
      <c r="F5" s="5">
        <f>F4*0.365</f>
        <v>1517.67</v>
      </c>
      <c r="G5" s="5">
        <f>G4*0.365</f>
        <v>1365.9029999999998</v>
      </c>
      <c r="H5" s="5">
        <f>H4*0.365</f>
        <v>1229.3127</v>
      </c>
      <c r="I5" s="5">
        <f>I4*0.365</f>
        <v>1106.38143</v>
      </c>
      <c r="J5" s="5">
        <f>J4*0.365</f>
        <v>995.7432869999999</v>
      </c>
      <c r="K5" s="5">
        <f>K4*0.365</f>
        <v>896.1689583000001</v>
      </c>
    </row>
    <row r="6" spans="1:11" ht="12.75">
      <c r="A6" s="7" t="s">
        <v>9</v>
      </c>
      <c r="B6" s="8" t="s">
        <v>10</v>
      </c>
      <c r="C6" s="9">
        <v>72</v>
      </c>
      <c r="D6" s="9">
        <v>73</v>
      </c>
      <c r="E6" s="9">
        <v>74</v>
      </c>
      <c r="F6" s="9">
        <v>75</v>
      </c>
      <c r="G6" s="9">
        <v>76</v>
      </c>
      <c r="H6" s="9">
        <v>77</v>
      </c>
      <c r="I6" s="9">
        <v>78</v>
      </c>
      <c r="J6" s="9">
        <v>79</v>
      </c>
      <c r="K6" s="9">
        <v>80</v>
      </c>
    </row>
    <row r="7" spans="1:11" ht="12.75">
      <c r="A7" t="s">
        <v>11</v>
      </c>
      <c r="B7" s="4" t="s">
        <v>10</v>
      </c>
      <c r="C7" s="5">
        <v>15</v>
      </c>
      <c r="D7" s="5">
        <v>15</v>
      </c>
      <c r="E7" s="5">
        <v>15</v>
      </c>
      <c r="F7" s="5">
        <v>15</v>
      </c>
      <c r="G7" s="5">
        <v>15</v>
      </c>
      <c r="H7" s="5">
        <v>15</v>
      </c>
      <c r="I7" s="5">
        <v>15</v>
      </c>
      <c r="J7" s="5">
        <v>15</v>
      </c>
      <c r="K7" s="5">
        <v>15</v>
      </c>
    </row>
    <row r="8" spans="1:11" ht="12.75">
      <c r="A8" t="s">
        <v>12</v>
      </c>
      <c r="B8" s="4" t="s">
        <v>10</v>
      </c>
      <c r="C8" s="5">
        <f>C6-C7</f>
        <v>57</v>
      </c>
      <c r="D8" s="5">
        <f>D6-D7</f>
        <v>58</v>
      </c>
      <c r="E8" s="5">
        <f>E6-E7</f>
        <v>59</v>
      </c>
      <c r="F8" s="5">
        <f>F6-F7</f>
        <v>60</v>
      </c>
      <c r="G8" s="5">
        <f>G6-G7</f>
        <v>61</v>
      </c>
      <c r="H8" s="5">
        <f>H6-H7</f>
        <v>62</v>
      </c>
      <c r="I8" s="5">
        <f>I6-I7</f>
        <v>63</v>
      </c>
      <c r="J8" s="5">
        <f>J6-J7</f>
        <v>64</v>
      </c>
      <c r="K8" s="5">
        <f>K6-K7</f>
        <v>65</v>
      </c>
    </row>
    <row r="9" spans="1:11" ht="12.75">
      <c r="A9" t="s">
        <v>13</v>
      </c>
      <c r="B9" s="4" t="s">
        <v>14</v>
      </c>
      <c r="C9" s="5">
        <f>C5*C8/1000</f>
        <v>41.61</v>
      </c>
      <c r="D9" s="5">
        <f>D5*D8/1000</f>
        <v>38.106</v>
      </c>
      <c r="E9" s="5">
        <f>E5*E8/1000</f>
        <v>99.4917</v>
      </c>
      <c r="F9" s="5">
        <f>F5*F8/1000</f>
        <v>91.06020000000001</v>
      </c>
      <c r="G9" s="5">
        <f>G5*G8/1000</f>
        <v>83.32008299999998</v>
      </c>
      <c r="H9" s="5">
        <f>H5*H8/1000</f>
        <v>76.21738739999999</v>
      </c>
      <c r="I9" s="5">
        <f>I5*I8/1000</f>
        <v>69.70203009</v>
      </c>
      <c r="J9" s="5">
        <f>J5*J8/1000</f>
        <v>63.727570367999995</v>
      </c>
      <c r="K9" s="5">
        <f>K5*K8/1000</f>
        <v>58.2509822895</v>
      </c>
    </row>
    <row r="10" spans="1:11" ht="12.75">
      <c r="A10" s="1" t="s">
        <v>15</v>
      </c>
      <c r="B10" s="10" t="s">
        <v>14</v>
      </c>
      <c r="C10" s="11">
        <f>C9*0.4</f>
        <v>16.644000000000002</v>
      </c>
      <c r="D10" s="11">
        <f>D9*0.4</f>
        <v>15.242400000000002</v>
      </c>
      <c r="E10" s="11">
        <f>E9*0.4</f>
        <v>39.79668</v>
      </c>
      <c r="F10" s="11">
        <f>F9*0.4</f>
        <v>36.424080000000004</v>
      </c>
      <c r="G10" s="11">
        <f>G9*0.4</f>
        <v>33.32803319999999</v>
      </c>
      <c r="H10" s="11">
        <f>H9*0.4</f>
        <v>30.48695496</v>
      </c>
      <c r="I10" s="11">
        <f>I9*0.4</f>
        <v>27.880812036</v>
      </c>
      <c r="J10" s="11">
        <f>J9*0.4</f>
        <v>25.491028147199998</v>
      </c>
      <c r="K10" s="11">
        <f>K9*0.4</f>
        <v>23.300392915800003</v>
      </c>
    </row>
    <row r="11" spans="1:11" ht="12.75">
      <c r="A11" s="12" t="s">
        <v>16</v>
      </c>
      <c r="B11" s="10"/>
      <c r="C11" s="13">
        <f>C10*0.61</f>
        <v>10.152840000000001</v>
      </c>
      <c r="D11" s="13">
        <f>D10*0.61</f>
        <v>9.297864</v>
      </c>
      <c r="E11" s="13">
        <f>E10*0.61</f>
        <v>24.2759748</v>
      </c>
      <c r="F11" s="13">
        <f>F10*0.61</f>
        <v>22.218688800000002</v>
      </c>
      <c r="G11" s="13">
        <f>G10*0.61</f>
        <v>20.330100251999994</v>
      </c>
      <c r="H11" s="13">
        <f>H10*0.61</f>
        <v>18.5970425256</v>
      </c>
      <c r="I11" s="13">
        <f>I10*0.61</f>
        <v>17.00729534196</v>
      </c>
      <c r="J11" s="13">
        <f>J10*0.61</f>
        <v>15.549527169791999</v>
      </c>
      <c r="K11" s="13">
        <f>K10*0.61</f>
        <v>14.213239678638002</v>
      </c>
    </row>
    <row r="12" spans="1:11" ht="12.75">
      <c r="A12" s="1" t="s">
        <v>17</v>
      </c>
      <c r="B12" s="10"/>
      <c r="C12" s="11">
        <f>C10-C11</f>
        <v>6.491160000000001</v>
      </c>
      <c r="D12" s="11">
        <f>D10-D11</f>
        <v>5.944536000000001</v>
      </c>
      <c r="E12" s="11">
        <f>E10-E11</f>
        <v>15.520705200000002</v>
      </c>
      <c r="F12" s="11">
        <f>F10-F11</f>
        <v>14.205391200000001</v>
      </c>
      <c r="G12" s="11">
        <f>G10-G11</f>
        <v>12.997932947999999</v>
      </c>
      <c r="H12" s="11">
        <f>H10-H11</f>
        <v>11.8899124344</v>
      </c>
      <c r="I12" s="11">
        <f>I10-I11</f>
        <v>10.87351669404</v>
      </c>
      <c r="J12" s="11">
        <f>J10-J11</f>
        <v>9.941500977408</v>
      </c>
      <c r="K12" s="11">
        <f>K10-K11</f>
        <v>9.087153237162001</v>
      </c>
    </row>
    <row r="14" spans="1:14" ht="15">
      <c r="A14" s="1" t="s">
        <v>18</v>
      </c>
      <c r="B14" s="14"/>
      <c r="C14" s="14">
        <f>C12</f>
        <v>6.491160000000001</v>
      </c>
      <c r="D14" s="14">
        <f>D12*0.9</f>
        <v>5.350082400000002</v>
      </c>
      <c r="E14" s="14">
        <f>E12*0.9*0.9</f>
        <v>12.571771212000003</v>
      </c>
      <c r="F14" s="14">
        <f>F12*0.9*0.81</f>
        <v>10.355730184800002</v>
      </c>
      <c r="G14" s="14">
        <f>G12*0.81*0.81</f>
        <v>8.527943807182801</v>
      </c>
      <c r="H14" s="14">
        <f>H12*0.9*0.81*0.81</f>
        <v>7.020874393388857</v>
      </c>
      <c r="I14" s="14">
        <f>I12*0.81*0.81*0.81</f>
        <v>5.778632585397312</v>
      </c>
      <c r="J14" s="14">
        <f>J12*0.9*0.81*0.81*0.81</f>
        <v>4.754989098841217</v>
      </c>
      <c r="K14" s="14">
        <f>K12*0.81*0.81*0.81*0.81</f>
        <v>3.9117215008435964</v>
      </c>
      <c r="M14" s="15">
        <f>SUM(C14:L14)</f>
        <v>64.76290518245379</v>
      </c>
      <c r="N14" s="16" t="s">
        <v>14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R. Madsen</cp:lastModifiedBy>
  <dcterms:created xsi:type="dcterms:W3CDTF">2010-07-07T09:28:38Z</dcterms:created>
  <dcterms:modified xsi:type="dcterms:W3CDTF">2010-07-07T11:03:48Z</dcterms:modified>
  <cp:category/>
  <cp:version/>
  <cp:contentType/>
  <cp:contentStatus/>
  <cp:revision>3</cp:revision>
</cp:coreProperties>
</file>