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75" windowWidth="18795" windowHeight="8190"/>
  </bookViews>
  <sheets>
    <sheet name="Ark1" sheetId="1" r:id="rId1"/>
    <sheet name="Ark2" sheetId="2" r:id="rId2"/>
    <sheet name="Ark3" sheetId="3" r:id="rId3"/>
  </sheets>
  <calcPr calcId="125725"/>
</workbook>
</file>

<file path=xl/calcChain.xml><?xml version="1.0" encoding="utf-8"?>
<calcChain xmlns="http://schemas.openxmlformats.org/spreadsheetml/2006/main">
  <c r="D101" i="1"/>
  <c r="G89"/>
  <c r="H89"/>
  <c r="I89"/>
  <c r="J89"/>
  <c r="F89"/>
  <c r="G81"/>
  <c r="H81"/>
  <c r="I81"/>
  <c r="J81"/>
  <c r="F81"/>
  <c r="G74"/>
  <c r="H74"/>
  <c r="I74"/>
  <c r="J74"/>
  <c r="F74"/>
  <c r="G62"/>
  <c r="H62"/>
  <c r="I62"/>
  <c r="J62"/>
  <c r="F62"/>
  <c r="G69"/>
  <c r="H69"/>
  <c r="I69"/>
  <c r="J69"/>
  <c r="F69"/>
</calcChain>
</file>

<file path=xl/sharedStrings.xml><?xml version="1.0" encoding="utf-8"?>
<sst xmlns="http://schemas.openxmlformats.org/spreadsheetml/2006/main" count="72" uniqueCount="66">
  <si>
    <t>Aktiekøb:</t>
  </si>
  <si>
    <t>Dato:</t>
  </si>
  <si>
    <t>Nationaløkonomisk plan:</t>
  </si>
  <si>
    <t>Fundamental analyse:</t>
  </si>
  <si>
    <t>Danmark</t>
  </si>
  <si>
    <t>Full recession/Early recovery =&gt; Industrial/Basic Industrial</t>
  </si>
  <si>
    <t>Teknisk analyse:</t>
  </si>
  <si>
    <t>Indeks:</t>
  </si>
  <si>
    <t>OMX20</t>
  </si>
  <si>
    <t>Der fremkom købssignal omkring maj 2010, hvor 50 dages gennemsnittet bryder over 200 dages gennemsnittet, og hvor begge gennemsnit bryder under aktiekursen.</t>
  </si>
  <si>
    <t>Glidende gennemsnit/Eksponentielt glidende gennemsnit:</t>
  </si>
  <si>
    <t>Begge gennnemsnit ligger under aktiekursen.</t>
  </si>
  <si>
    <t>Industrielt plan:</t>
  </si>
  <si>
    <t>Basic industry:</t>
  </si>
  <si>
    <t>Virksomheder der ekspotere størstedelen af deres produktion.</t>
  </si>
  <si>
    <t>Industrial:</t>
  </si>
  <si>
    <t>Virksomheder vis produktion hovedsageligt omhandler omdannelse af råmateriale til varer der så sælges videre til andre virksomheder.</t>
  </si>
  <si>
    <t>Konklussion:</t>
  </si>
  <si>
    <t>Trend:</t>
  </si>
  <si>
    <t>Opadgående</t>
  </si>
  <si>
    <t>Carlsberg B:</t>
  </si>
  <si>
    <t xml:space="preserve">200 dages glidene gennemsnit, havde købssignal omkring maj 2009, stadig opadgående trend. 50 dages gennemsnit, købssignal maj 2009, bryder over aktiekursen november 2011, salgssignal, er nu igen tæt på at bryde under aktiekursen igen. </t>
  </si>
  <si>
    <t>Moneyflow falder omkring december 2010 til omkring 30, efter at have lagt omkring 50 i længere tid. Lav volumen.</t>
  </si>
  <si>
    <t>Boldinger Bands, salgssignal omkring november 2010, købssignal omkring december 2010.</t>
  </si>
  <si>
    <t>Status:</t>
  </si>
  <si>
    <t>NKT Holdings:</t>
  </si>
  <si>
    <t>200 dages og 50 dages glidende gennemsnit har købssignal starten af december 2010.</t>
  </si>
  <si>
    <t>Bollinger bands, købssignal omkring starten af december 2010.</t>
  </si>
  <si>
    <t>Money Flow, fra 1 december til 20 december stiger MFI fra 19 til 90, falder så til 70.</t>
  </si>
  <si>
    <t>Overvågning.</t>
  </si>
  <si>
    <t>Købssignal</t>
  </si>
  <si>
    <t>FLS Schmidt &amp; Co.</t>
  </si>
  <si>
    <t>Begge glidende gennemsnit har købssignal omkring starten af november 2010.</t>
  </si>
  <si>
    <t>Moneyflow er over de sidste 4 måneder faldet fra 60 til omrking 40.</t>
  </si>
  <si>
    <t>BB giver købssignal omkring starten af september. Er nu tæt på at give salgssignal.</t>
  </si>
  <si>
    <t>Vestas Wind System.</t>
  </si>
  <si>
    <t>50 dages glidende gennemsnit har købssignal d. 14/12 2010. 200 dages glidende gennemsnit ligger over aktiekursen, nedadgående trend.</t>
  </si>
  <si>
    <t>Moneyflow ligger omkring de 65-70, i nærheden af overkøbt. Volumen er lav.</t>
  </si>
  <si>
    <t>BB giver købssignal omkring d. 10/12 2010.</t>
  </si>
  <si>
    <t xml:space="preserve">Status: </t>
  </si>
  <si>
    <t>Nøgletal:</t>
  </si>
  <si>
    <t>Resultat pr. aktie:</t>
  </si>
  <si>
    <t>Antal aktier:</t>
  </si>
  <si>
    <t>Tallene følger konjunkturerne meget vel, med opsvinget op ved 2006-2007, har de genereret et godt overskud.</t>
  </si>
  <si>
    <t>Indre værdi pr. aktie:</t>
  </si>
  <si>
    <t>Aktiekurs:</t>
  </si>
  <si>
    <t>Procent forskel:</t>
  </si>
  <si>
    <t>Price to earnings:</t>
  </si>
  <si>
    <t>Nedadgående P/E-værdi, aktien bliver "billigere"</t>
  </si>
  <si>
    <t>Aktien går mod at blive mere og mere undervurderet, specielt i 2009 er den undervurderet.</t>
  </si>
  <si>
    <t>Kurs/Indre-værdi:</t>
  </si>
  <si>
    <t>Viser det samme som Price to Earning, aktien bliver mindre overvurderet.</t>
  </si>
  <si>
    <t>Price to sales:</t>
  </si>
  <si>
    <t>Omsætning:</t>
  </si>
  <si>
    <t>Aktien går igen mod at blive undervurderet.</t>
  </si>
  <si>
    <t>Egenkapitalforrentningen:</t>
  </si>
  <si>
    <t>Egenkapital primo:</t>
  </si>
  <si>
    <t>Egenkapital ultimo:</t>
  </si>
  <si>
    <t>Resultat:</t>
  </si>
  <si>
    <t>Stigende, men falder efter krisen. Fornuftigt nok.</t>
  </si>
  <si>
    <t>Alle aktiens tal følger krisen, med stigende og positive tal, frem til krakket. Derfor vurdere jeg at aktien nemt ville kunne stige i fremtiden, på baggrund af den tekniske analyse på aktiens graf.</t>
  </si>
  <si>
    <t>Betaværdi:</t>
  </si>
  <si>
    <t>Mellem risiko</t>
  </si>
  <si>
    <t>Der handles for 25% af det samlede beløb på 10000 kr, grundet risikoen. Altså, 2500 kr.</t>
  </si>
  <si>
    <t>Stop Loss:</t>
  </si>
  <si>
    <t>Protect profit:</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</si>
</sst>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14" fontId="0" fillId="0" borderId="0" xfId="0" applyNumberFormat="1"/>
    <xf numFmtId="0" fontId="2" fillId="0" borderId="0" xfId="0" applyFont="1"/>
    <xf numFmtId="0" fontId="3" fillId="0" borderId="0" xfId="0" applyFont="1"/>
    <xf numFmtId="0" fontId="4" fillId="0" borderId="0" xfId="0" applyFont="1" applyAlignment="1">
      <alignment vertical="top" wrapText="1"/>
    </xf>
    <xf numFmtId="3" fontId="4"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2"/>
  <sheetViews>
    <sheetView tabSelected="1" workbookViewId="0">
      <selection activeCell="B103" sqref="B103"/>
    </sheetView>
  </sheetViews>
  <sheetFormatPr defaultRowHeight="15"/>
  <cols>
    <col min="2" max="2" width="10.42578125" bestFit="1" customWidth="1"/>
    <col min="5" max="5" width="8.85546875" customWidth="1"/>
    <col min="6" max="10" width="10" bestFit="1" customWidth="1"/>
  </cols>
  <sheetData>
    <row r="1" spans="1:5">
      <c r="A1" s="1" t="s">
        <v>0</v>
      </c>
    </row>
    <row r="3" spans="1:5">
      <c r="A3" s="1" t="s">
        <v>1</v>
      </c>
      <c r="B3" s="2">
        <v>40539</v>
      </c>
    </row>
    <row r="5" spans="1:5">
      <c r="A5" s="1" t="s">
        <v>2</v>
      </c>
      <c r="D5" t="s">
        <v>4</v>
      </c>
    </row>
    <row r="7" spans="1:5">
      <c r="B7" s="3" t="s">
        <v>3</v>
      </c>
    </row>
    <row r="9" spans="1:5">
      <c r="C9" t="s">
        <v>5</v>
      </c>
    </row>
    <row r="11" spans="1:5">
      <c r="C11" t="s">
        <v>13</v>
      </c>
    </row>
    <row r="12" spans="1:5">
      <c r="D12" t="s">
        <v>14</v>
      </c>
    </row>
    <row r="13" spans="1:5">
      <c r="C13" t="s">
        <v>15</v>
      </c>
    </row>
    <row r="14" spans="1:5">
      <c r="D14" t="s">
        <v>16</v>
      </c>
    </row>
    <row r="16" spans="1:5">
      <c r="B16" s="3" t="s">
        <v>6</v>
      </c>
      <c r="D16" t="s">
        <v>7</v>
      </c>
      <c r="E16" t="s">
        <v>8</v>
      </c>
    </row>
    <row r="18" spans="1:5">
      <c r="C18" t="s">
        <v>10</v>
      </c>
    </row>
    <row r="19" spans="1:5">
      <c r="D19" t="s">
        <v>9</v>
      </c>
    </row>
    <row r="20" spans="1:5">
      <c r="D20" t="s">
        <v>11</v>
      </c>
    </row>
    <row r="22" spans="1:5">
      <c r="C22" s="1" t="s">
        <v>18</v>
      </c>
      <c r="D22" s="1" t="s">
        <v>19</v>
      </c>
    </row>
    <row r="23" spans="1:5">
      <c r="A23" s="1" t="s">
        <v>12</v>
      </c>
    </row>
    <row r="25" spans="1:5">
      <c r="B25" s="3" t="s">
        <v>6</v>
      </c>
    </row>
    <row r="27" spans="1:5">
      <c r="C27" t="s">
        <v>20</v>
      </c>
    </row>
    <row r="28" spans="1:5">
      <c r="D28" t="s">
        <v>21</v>
      </c>
    </row>
    <row r="29" spans="1:5">
      <c r="D29" t="s">
        <v>22</v>
      </c>
    </row>
    <row r="30" spans="1:5">
      <c r="D30" t="s">
        <v>23</v>
      </c>
    </row>
    <row r="31" spans="1:5">
      <c r="D31" t="s">
        <v>24</v>
      </c>
      <c r="E31" t="s">
        <v>29</v>
      </c>
    </row>
    <row r="33" spans="3:5">
      <c r="C33" t="s">
        <v>25</v>
      </c>
    </row>
    <row r="34" spans="3:5">
      <c r="D34" t="s">
        <v>26</v>
      </c>
    </row>
    <row r="35" spans="3:5">
      <c r="D35" t="s">
        <v>27</v>
      </c>
    </row>
    <row r="36" spans="3:5">
      <c r="D36" t="s">
        <v>28</v>
      </c>
    </row>
    <row r="37" spans="3:5">
      <c r="D37" t="s">
        <v>24</v>
      </c>
      <c r="E37" t="s">
        <v>30</v>
      </c>
    </row>
    <row r="39" spans="3:5">
      <c r="C39" t="s">
        <v>31</v>
      </c>
    </row>
    <row r="40" spans="3:5">
      <c r="D40" t="s">
        <v>32</v>
      </c>
    </row>
    <row r="41" spans="3:5">
      <c r="D41" t="s">
        <v>33</v>
      </c>
    </row>
    <row r="42" spans="3:5">
      <c r="D42" t="s">
        <v>34</v>
      </c>
    </row>
    <row r="43" spans="3:5">
      <c r="D43" t="s">
        <v>24</v>
      </c>
      <c r="E43" t="s">
        <v>29</v>
      </c>
    </row>
    <row r="45" spans="3:5">
      <c r="C45" t="s">
        <v>35</v>
      </c>
    </row>
    <row r="46" spans="3:5">
      <c r="D46" t="s">
        <v>36</v>
      </c>
    </row>
    <row r="47" spans="3:5">
      <c r="D47" t="s">
        <v>37</v>
      </c>
    </row>
    <row r="48" spans="3:5">
      <c r="D48" t="s">
        <v>38</v>
      </c>
    </row>
    <row r="49" spans="1:10">
      <c r="D49" t="s">
        <v>39</v>
      </c>
      <c r="E49" t="s">
        <v>29</v>
      </c>
    </row>
    <row r="52" spans="1:10">
      <c r="A52" s="4" t="s">
        <v>25</v>
      </c>
    </row>
    <row r="54" spans="1:10">
      <c r="B54" s="1" t="s">
        <v>40</v>
      </c>
    </row>
    <row r="56" spans="1:10">
      <c r="C56" s="1" t="s">
        <v>41</v>
      </c>
      <c r="F56">
        <v>2005</v>
      </c>
      <c r="G56">
        <v>2006</v>
      </c>
      <c r="H56">
        <v>2007</v>
      </c>
      <c r="I56">
        <v>2008</v>
      </c>
      <c r="J56">
        <v>2009</v>
      </c>
    </row>
    <row r="57" spans="1:10">
      <c r="F57">
        <v>14.5</v>
      </c>
      <c r="G57">
        <v>24.1</v>
      </c>
      <c r="H57">
        <v>34.1</v>
      </c>
      <c r="I57">
        <v>16.899999999999999</v>
      </c>
      <c r="J57">
        <v>10.1</v>
      </c>
    </row>
    <row r="59" spans="1:10">
      <c r="D59" t="s">
        <v>43</v>
      </c>
    </row>
    <row r="61" spans="1:10">
      <c r="C61" s="1" t="s">
        <v>47</v>
      </c>
      <c r="F61">
        <v>2005</v>
      </c>
      <c r="G61">
        <v>2006</v>
      </c>
      <c r="H61">
        <v>2007</v>
      </c>
      <c r="I61">
        <v>2008</v>
      </c>
      <c r="J61">
        <v>2009</v>
      </c>
    </row>
    <row r="62" spans="1:10">
      <c r="F62">
        <f>F68/F57</f>
        <v>11.03448275862069</v>
      </c>
      <c r="G62">
        <f t="shared" ref="G62:J62" si="0">G68/G57</f>
        <v>12.448132780082986</v>
      </c>
      <c r="H62">
        <f t="shared" si="0"/>
        <v>14.354838709677418</v>
      </c>
      <c r="I62">
        <f t="shared" si="0"/>
        <v>27.159763313609471</v>
      </c>
      <c r="J62">
        <f t="shared" si="0"/>
        <v>10.470297029702971</v>
      </c>
    </row>
    <row r="64" spans="1:10">
      <c r="D64" t="s">
        <v>48</v>
      </c>
    </row>
    <row r="66" spans="3:10">
      <c r="C66" s="1" t="s">
        <v>44</v>
      </c>
      <c r="F66">
        <v>2005</v>
      </c>
      <c r="G66">
        <v>2006</v>
      </c>
      <c r="H66">
        <v>2007</v>
      </c>
      <c r="I66">
        <v>2008</v>
      </c>
      <c r="J66">
        <v>2009</v>
      </c>
    </row>
    <row r="67" spans="3:10">
      <c r="F67">
        <v>109</v>
      </c>
      <c r="G67">
        <v>119.4</v>
      </c>
      <c r="H67">
        <v>137.30000000000001</v>
      </c>
      <c r="I67">
        <v>144.5</v>
      </c>
      <c r="J67">
        <v>156.80000000000001</v>
      </c>
    </row>
    <row r="68" spans="3:10">
      <c r="D68" t="s">
        <v>45</v>
      </c>
      <c r="F68">
        <v>160</v>
      </c>
      <c r="G68">
        <v>300</v>
      </c>
      <c r="H68">
        <v>489.5</v>
      </c>
      <c r="I68">
        <v>459</v>
      </c>
      <c r="J68">
        <v>105.75</v>
      </c>
    </row>
    <row r="69" spans="3:10">
      <c r="D69" t="s">
        <v>46</v>
      </c>
      <c r="F69">
        <f>(F68-F67)/F68*100</f>
        <v>31.874999999999996</v>
      </c>
      <c r="G69">
        <f t="shared" ref="G69:J69" si="1">(G68-G67)/G68*100</f>
        <v>60.199999999999996</v>
      </c>
      <c r="H69">
        <f t="shared" si="1"/>
        <v>71.950970377936656</v>
      </c>
      <c r="I69">
        <f t="shared" si="1"/>
        <v>68.518518518518519</v>
      </c>
      <c r="J69">
        <f t="shared" si="1"/>
        <v>-48.274231678487006</v>
      </c>
    </row>
    <row r="71" spans="3:10">
      <c r="D71" t="s">
        <v>49</v>
      </c>
    </row>
    <row r="73" spans="3:10">
      <c r="C73" s="1" t="s">
        <v>50</v>
      </c>
      <c r="F73">
        <v>2005</v>
      </c>
      <c r="G73">
        <v>2006</v>
      </c>
      <c r="H73">
        <v>2007</v>
      </c>
      <c r="I73">
        <v>2008</v>
      </c>
      <c r="J73">
        <v>2009</v>
      </c>
    </row>
    <row r="74" spans="3:10">
      <c r="F74">
        <f>F68/F67</f>
        <v>1.4678899082568808</v>
      </c>
      <c r="G74">
        <f t="shared" ref="G74:J74" si="2">G68/G67</f>
        <v>2.5125628140703515</v>
      </c>
      <c r="H74">
        <f t="shared" si="2"/>
        <v>3.5651857246904584</v>
      </c>
      <c r="I74">
        <f t="shared" si="2"/>
        <v>3.1764705882352939</v>
      </c>
      <c r="J74">
        <f t="shared" si="2"/>
        <v>0.67442602040816324</v>
      </c>
    </row>
    <row r="76" spans="3:10">
      <c r="D76" t="s">
        <v>51</v>
      </c>
    </row>
    <row r="78" spans="3:10">
      <c r="C78" s="1" t="s">
        <v>52</v>
      </c>
      <c r="F78">
        <v>2005</v>
      </c>
      <c r="G78">
        <v>2006</v>
      </c>
      <c r="H78">
        <v>2007</v>
      </c>
      <c r="I78">
        <v>2008</v>
      </c>
      <c r="J78">
        <v>2009</v>
      </c>
    </row>
    <row r="79" spans="3:10">
      <c r="D79" t="s">
        <v>42</v>
      </c>
      <c r="F79">
        <v>24500000</v>
      </c>
      <c r="G79">
        <v>23500000</v>
      </c>
      <c r="H79">
        <v>23638000</v>
      </c>
      <c r="I79">
        <v>23718000</v>
      </c>
      <c r="J79">
        <v>23718000</v>
      </c>
    </row>
    <row r="80" spans="3:10">
      <c r="D80" t="s">
        <v>53</v>
      </c>
      <c r="F80" s="6">
        <v>8750000</v>
      </c>
      <c r="G80" s="6">
        <v>10815000</v>
      </c>
      <c r="H80" s="6">
        <v>13525000</v>
      </c>
      <c r="I80" s="6">
        <v>13828000</v>
      </c>
      <c r="J80" s="6">
        <v>11687000</v>
      </c>
    </row>
    <row r="81" spans="1:10">
      <c r="F81">
        <f>F68/(F80/F79)</f>
        <v>448</v>
      </c>
      <c r="G81">
        <f t="shared" ref="G81:J81" si="3">G68/(G80/G79)</f>
        <v>651.87239944521502</v>
      </c>
      <c r="H81">
        <f t="shared" si="3"/>
        <v>855.51208872458403</v>
      </c>
      <c r="I81">
        <f t="shared" si="3"/>
        <v>787.28391669077246</v>
      </c>
      <c r="J81">
        <f t="shared" si="3"/>
        <v>214.61268931291178</v>
      </c>
    </row>
    <row r="83" spans="1:10">
      <c r="D83" t="s">
        <v>54</v>
      </c>
    </row>
    <row r="85" spans="1:10">
      <c r="C85" s="1" t="s">
        <v>55</v>
      </c>
      <c r="F85">
        <v>2005</v>
      </c>
      <c r="G85">
        <v>2006</v>
      </c>
      <c r="H85">
        <v>2007</v>
      </c>
      <c r="I85">
        <v>2008</v>
      </c>
      <c r="J85">
        <v>2009</v>
      </c>
    </row>
    <row r="86" spans="1:10">
      <c r="D86" t="s">
        <v>56</v>
      </c>
      <c r="F86">
        <v>2750000</v>
      </c>
      <c r="G86">
        <v>2735000</v>
      </c>
      <c r="H86">
        <v>2806000</v>
      </c>
      <c r="I86">
        <v>3283000</v>
      </c>
      <c r="J86">
        <v>3465000</v>
      </c>
    </row>
    <row r="87" spans="1:10">
      <c r="D87" t="s">
        <v>57</v>
      </c>
      <c r="F87">
        <v>2636000</v>
      </c>
      <c r="G87">
        <v>2677000</v>
      </c>
      <c r="H87">
        <v>2989000</v>
      </c>
      <c r="I87">
        <v>3644000</v>
      </c>
      <c r="J87">
        <v>3579000</v>
      </c>
    </row>
    <row r="88" spans="1:10">
      <c r="D88" t="s">
        <v>58</v>
      </c>
      <c r="F88" s="5">
        <v>361000000</v>
      </c>
      <c r="G88" s="5">
        <v>603000000</v>
      </c>
      <c r="H88" s="5">
        <v>820000000</v>
      </c>
      <c r="I88" s="5">
        <v>404000000</v>
      </c>
      <c r="J88" s="5">
        <v>238000000</v>
      </c>
    </row>
    <row r="89" spans="1:10">
      <c r="F89">
        <f>F88/((F87+F86)/2)</f>
        <v>134.05124396583736</v>
      </c>
      <c r="G89">
        <f t="shared" ref="G89:J89" si="4">G88/((G87+G86)/2)</f>
        <v>222.83813747228382</v>
      </c>
      <c r="H89">
        <f t="shared" si="4"/>
        <v>283.00258843830886</v>
      </c>
      <c r="I89">
        <f t="shared" si="4"/>
        <v>116.64501227082431</v>
      </c>
      <c r="J89">
        <f t="shared" si="4"/>
        <v>67.575241340147642</v>
      </c>
    </row>
    <row r="91" spans="1:10">
      <c r="D91" t="s">
        <v>59</v>
      </c>
    </row>
    <row r="93" spans="1:10">
      <c r="A93" s="1" t="s">
        <v>17</v>
      </c>
    </row>
    <row r="95" spans="1:10">
      <c r="B95" t="s">
        <v>60</v>
      </c>
    </row>
    <row r="97" spans="2:5">
      <c r="B97" s="1" t="s">
        <v>61</v>
      </c>
      <c r="D97">
        <v>1.19</v>
      </c>
      <c r="E97" t="s">
        <v>62</v>
      </c>
    </row>
    <row r="99" spans="2:5">
      <c r="B99" t="s">
        <v>63</v>
      </c>
    </row>
    <row r="101" spans="2:5">
      <c r="B101" s="1" t="s">
        <v>64</v>
      </c>
      <c r="D101">
        <f>289*0.95</f>
        <v>274.55</v>
      </c>
    </row>
    <row r="102" spans="2:5">
      <c r="B102" s="1" t="s">
        <v>65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Mads Svendsen</dc:creator>
  <cp:lastModifiedBy>Mads Svendsen</cp:lastModifiedBy>
  <dcterms:created xsi:type="dcterms:W3CDTF">2010-12-27T18:25:47Z</dcterms:created>
  <dcterms:modified xsi:type="dcterms:W3CDTF">2010-12-27T23:50:20Z</dcterms:modified>
</cp:coreProperties>
</file>